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mvWWG+eTl82qFROqLEbOYg/cbAg=="/>
    </ext>
  </extLst>
</workbook>
</file>

<file path=xl/sharedStrings.xml><?xml version="1.0" encoding="utf-8"?>
<sst xmlns="http://schemas.openxmlformats.org/spreadsheetml/2006/main" count="66" uniqueCount="56">
  <si>
    <t>Russian and Slavic Students Association FY20 Budget</t>
  </si>
  <si>
    <t>Russian and Slavic Students Association</t>
  </si>
  <si>
    <t>Dept ID: A901142</t>
  </si>
  <si>
    <t>Council #: I</t>
  </si>
  <si>
    <t>ALBO</t>
  </si>
  <si>
    <t>Event:</t>
  </si>
  <si>
    <t>RECOMMENDATION</t>
  </si>
  <si>
    <t>Cooking Demos Approximate Ingredients (3 Occurences--December 2019, February, April 2020)</t>
  </si>
  <si>
    <t>Item</t>
  </si>
  <si>
    <t>Description</t>
  </si>
  <si>
    <t>Individual Cost</t>
  </si>
  <si>
    <t>Number of Items</t>
  </si>
  <si>
    <t>Total</t>
  </si>
  <si>
    <t>Head of cabbage</t>
  </si>
  <si>
    <t>Groceries (prices from bfresh) for students that cook Russian foods each month. Food to be determined by faculty</t>
  </si>
  <si>
    <t>Bag onions (~ 1lb)</t>
  </si>
  <si>
    <t>Dozen Eggs</t>
  </si>
  <si>
    <t>Cooking Oil</t>
  </si>
  <si>
    <t>Packet Ground Beef</t>
  </si>
  <si>
    <t>Green Onions</t>
  </si>
  <si>
    <t>Box Butter</t>
  </si>
  <si>
    <t>Total:</t>
  </si>
  <si>
    <t>Total Income:</t>
  </si>
  <si>
    <t>Event Net:</t>
  </si>
  <si>
    <t>Movie Nights (6 Occurrences--November, December 2019, January, February, March, April 2020)</t>
  </si>
  <si>
    <t>Snacks</t>
  </si>
  <si>
    <t>Prices from CVS</t>
  </si>
  <si>
    <t>Movie Rental</t>
  </si>
  <si>
    <t>Amazon Prime</t>
  </si>
  <si>
    <t>RSSA Russian Social Food Dinners (2 Occurences--January, March)</t>
  </si>
  <si>
    <t>Chicken Kiev</t>
  </si>
  <si>
    <t>A night for students to speak in Russian while enjoying authentic Russian foods catered from Bazaar on Cambridge.</t>
  </si>
  <si>
    <t>Beef Patties</t>
  </si>
  <si>
    <t>Zuccini Pancakes</t>
  </si>
  <si>
    <t>Sweet Cheese Pancakes</t>
  </si>
  <si>
    <t>Dolma</t>
  </si>
  <si>
    <t>Cheburek</t>
  </si>
  <si>
    <t>Beets Salad with Olive Oil</t>
  </si>
  <si>
    <t>Paper plates</t>
  </si>
  <si>
    <t>Plastic forks, knives</t>
  </si>
  <si>
    <t>RSSA Music Festival (One time event)</t>
  </si>
  <si>
    <t>RSSA's largest free event: featuring professional Russian performers and student performers. It is open to the wider community.</t>
  </si>
  <si>
    <t>Dunkin Donuts for Performers (Dozen)</t>
  </si>
  <si>
    <t>Donuts, hot coffee, and bagels for performers who spend all day in Granoff Rehearsing.</t>
  </si>
  <si>
    <t>Dunkin Donuts Bagels for Performers (Dozen)</t>
  </si>
  <si>
    <t>Dunkin Donuts Hot Coffee Box for Performers</t>
  </si>
  <si>
    <t>Professtional Performers</t>
  </si>
  <si>
    <t>Student/Free Performers</t>
  </si>
  <si>
    <t>Bookmarked</t>
  </si>
  <si>
    <t>Summary</t>
  </si>
  <si>
    <t>Total Non-Food Expenses</t>
  </si>
  <si>
    <t>Total Food Expenses</t>
  </si>
  <si>
    <t>% of Budget as Food</t>
  </si>
  <si>
    <t>Total Expenses</t>
  </si>
  <si>
    <t>Total Income</t>
  </si>
  <si>
    <t>Net Amount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</si>
</sst>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7">
    <font>
      <sz val="10.0"/>
      <color rgb="FF000000"/>
      <name val="Arial"/>
    </font>
    <font>
      <b/>
      <color rgb="FF000000"/>
      <name val="Arial"/>
    </font>
    <font>
      <b/>
      <color theme="1"/>
      <name val="Arial"/>
    </font>
    <font>
      <color rgb="FF000000"/>
      <name val="Arial"/>
    </font>
    <font>
      <color theme="1"/>
      <name val="Arial"/>
    </font>
    <font>
      <b/>
    </font>
    <font>
      <i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2" fontId="3" numFmtId="0" xfId="0" applyAlignment="1" applyFill="1" applyFont="1">
      <alignment readingOrder="0"/>
    </xf>
    <xf borderId="0" fillId="0" fontId="4" numFmtId="0" xfId="0" applyFont="1"/>
    <xf borderId="0" fillId="0" fontId="5" numFmtId="0" xfId="0" applyAlignment="1" applyFont="1">
      <alignment horizontal="right" readingOrder="0"/>
    </xf>
    <xf borderId="0" fillId="2" fontId="2" numFmtId="0" xfId="0" applyFont="1"/>
    <xf borderId="0" fillId="0" fontId="6" numFmtId="0" xfId="0" applyFont="1"/>
    <xf borderId="0" fillId="0" fontId="4" numFmtId="0" xfId="0" applyAlignment="1" applyFont="1">
      <alignment vertical="bottom"/>
    </xf>
    <xf borderId="0" fillId="0" fontId="4" numFmtId="164" xfId="0" applyFont="1" applyNumberFormat="1"/>
    <xf borderId="0" fillId="0" fontId="5" numFmtId="165" xfId="0" applyAlignment="1" applyFont="1" applyNumberFormat="1">
      <alignment readingOrder="0"/>
    </xf>
    <xf borderId="0" fillId="0" fontId="4" numFmtId="165" xfId="0" applyFont="1" applyNumberFormat="1"/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vertical="bottom"/>
    </xf>
    <xf borderId="0" fillId="0" fontId="2" numFmtId="165" xfId="0" applyAlignment="1" applyFont="1" applyNumberFormat="1">
      <alignment readingOrder="0"/>
    </xf>
    <xf borderId="0" fillId="0" fontId="2" numFmtId="0" xfId="0" applyFont="1"/>
    <xf borderId="0" fillId="0" fontId="2" numFmtId="164" xfId="0" applyFont="1" applyNumberFormat="1"/>
    <xf borderId="0" fillId="0" fontId="4" numFmtId="164" xfId="0" applyAlignment="1" applyFont="1" applyNumberForma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4" numFmtId="164" xfId="0" applyAlignment="1" applyFont="1" applyNumberFormat="1">
      <alignment horizontal="right" vertical="bottom"/>
    </xf>
    <xf borderId="0" fillId="0" fontId="4" numFmtId="0" xfId="0" applyAlignment="1" applyFont="1">
      <alignment horizontal="right" vertical="bottom"/>
    </xf>
    <xf borderId="0" fillId="0" fontId="5" numFmtId="0" xfId="0" applyAlignment="1" applyFont="1">
      <alignment horizontal="right"/>
    </xf>
    <xf borderId="0" fillId="2" fontId="2" numFmtId="164" xfId="0" applyFont="1" applyNumberFormat="1"/>
    <xf borderId="0" fillId="2" fontId="5" numFmtId="165" xfId="0" applyAlignment="1" applyFont="1" applyNumberFormat="1">
      <alignment readingOrder="0"/>
    </xf>
    <xf borderId="0" fillId="2" fontId="2" numFmtId="10" xfId="0" applyFont="1" applyNumberFormat="1"/>
    <xf borderId="0" fillId="2" fontId="5" numFmtId="10" xfId="0" applyAlignment="1" applyFont="1" applyNumberFormat="1">
      <alignment readingOrder="0"/>
    </xf>
    <xf borderId="0" fillId="2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4.29"/>
    <col customWidth="1" min="2" max="2" width="58.86"/>
    <col customWidth="1" min="3" max="5" width="14.43"/>
    <col customWidth="1" min="6" max="6" width="19.14"/>
  </cols>
  <sheetData>
    <row r="1" ht="15.75" customHeight="1">
      <c r="A1" s="1" t="s">
        <v>0</v>
      </c>
    </row>
    <row r="2" ht="15.75" customHeight="1"/>
    <row r="3" ht="15.75" customHeight="1">
      <c r="A3" s="2" t="s">
        <v>1</v>
      </c>
    </row>
    <row r="4" ht="15.75" customHeight="1">
      <c r="A4" s="3" t="s">
        <v>2</v>
      </c>
    </row>
    <row r="5" ht="15.75" customHeight="1">
      <c r="A5" s="4" t="s">
        <v>3</v>
      </c>
    </row>
    <row r="6" ht="15.75" customHeight="1">
      <c r="F6" s="5" t="s">
        <v>4</v>
      </c>
    </row>
    <row r="7" ht="15.75" customHeight="1">
      <c r="A7" s="4" t="s">
        <v>5</v>
      </c>
      <c r="F7" s="5" t="s">
        <v>6</v>
      </c>
    </row>
    <row r="8" ht="15.75" customHeight="1">
      <c r="A8" s="6" t="s">
        <v>7</v>
      </c>
    </row>
    <row r="9" ht="15.75" customHeight="1">
      <c r="A9" s="7" t="s">
        <v>8</v>
      </c>
      <c r="B9" s="7" t="s">
        <v>9</v>
      </c>
      <c r="C9" s="7" t="s">
        <v>10</v>
      </c>
      <c r="D9" s="7" t="s">
        <v>11</v>
      </c>
      <c r="E9" s="7" t="s">
        <v>12</v>
      </c>
    </row>
    <row r="10" ht="15.75" customHeight="1">
      <c r="A10" s="8" t="s">
        <v>13</v>
      </c>
      <c r="B10" s="4" t="s">
        <v>14</v>
      </c>
      <c r="C10" s="9">
        <v>3.89</v>
      </c>
      <c r="D10" s="4">
        <v>4.0</v>
      </c>
      <c r="E10" s="9">
        <f t="shared" ref="E10:E16" si="1">C10*4</f>
        <v>15.56</v>
      </c>
      <c r="F10" s="10">
        <v>0.0</v>
      </c>
      <c r="G10" s="11"/>
    </row>
    <row r="11" ht="15.75" customHeight="1">
      <c r="A11" s="8" t="s">
        <v>15</v>
      </c>
      <c r="C11" s="9">
        <v>1.99</v>
      </c>
      <c r="D11" s="4">
        <v>4.0</v>
      </c>
      <c r="E11" s="9">
        <f t="shared" si="1"/>
        <v>7.96</v>
      </c>
      <c r="F11" s="10">
        <v>0.0</v>
      </c>
      <c r="G11" s="11"/>
    </row>
    <row r="12" ht="15.75" customHeight="1">
      <c r="A12" s="8" t="s">
        <v>16</v>
      </c>
      <c r="C12" s="4">
        <v>3.89</v>
      </c>
      <c r="D12" s="4">
        <v>4.0</v>
      </c>
      <c r="E12" s="9">
        <f t="shared" si="1"/>
        <v>15.56</v>
      </c>
      <c r="F12" s="10">
        <v>0.0</v>
      </c>
    </row>
    <row r="13" ht="15.75" customHeight="1">
      <c r="A13" s="8" t="s">
        <v>17</v>
      </c>
      <c r="C13" s="9">
        <v>3.29</v>
      </c>
      <c r="D13" s="4">
        <v>4.0</v>
      </c>
      <c r="E13" s="9">
        <f t="shared" si="1"/>
        <v>13.16</v>
      </c>
      <c r="F13" s="10">
        <v>0.0</v>
      </c>
    </row>
    <row r="14" ht="15.75" customHeight="1">
      <c r="A14" s="8" t="s">
        <v>18</v>
      </c>
      <c r="C14" s="9">
        <v>3.5</v>
      </c>
      <c r="D14" s="4">
        <v>8.0</v>
      </c>
      <c r="E14" s="9">
        <f t="shared" si="1"/>
        <v>14</v>
      </c>
      <c r="F14" s="10">
        <v>0.0</v>
      </c>
    </row>
    <row r="15" ht="15.75" customHeight="1">
      <c r="A15" s="8" t="s">
        <v>19</v>
      </c>
      <c r="C15" s="9">
        <v>1.79</v>
      </c>
      <c r="D15" s="4">
        <v>12.0</v>
      </c>
      <c r="E15" s="9">
        <f t="shared" si="1"/>
        <v>7.16</v>
      </c>
      <c r="F15" s="10">
        <v>0.0</v>
      </c>
    </row>
    <row r="16" ht="15.75" customHeight="1">
      <c r="A16" s="8" t="s">
        <v>20</v>
      </c>
      <c r="C16" s="9">
        <v>4.99</v>
      </c>
      <c r="D16" s="4">
        <v>4.0</v>
      </c>
      <c r="E16" s="9">
        <f t="shared" si="1"/>
        <v>19.96</v>
      </c>
      <c r="F16" s="10">
        <v>0.0</v>
      </c>
    </row>
    <row r="17" ht="15.75" customHeight="1">
      <c r="C17" s="12" t="s">
        <v>21</v>
      </c>
      <c r="D17" s="12"/>
      <c r="E17" s="13">
        <f>SUM(E10:E16)</f>
        <v>93.36</v>
      </c>
      <c r="F17" s="14">
        <v>0.0</v>
      </c>
    </row>
    <row r="18" ht="15.75" customHeight="1">
      <c r="C18" s="13" t="s">
        <v>22</v>
      </c>
      <c r="D18" s="12"/>
      <c r="E18" s="13"/>
    </row>
    <row r="19" ht="15.75" customHeight="1">
      <c r="C19" s="13" t="s">
        <v>23</v>
      </c>
      <c r="D19" s="12"/>
      <c r="E19" s="13">
        <f>E17+E18</f>
        <v>93.36</v>
      </c>
      <c r="F19" s="10">
        <v>0.0</v>
      </c>
    </row>
    <row r="20" ht="15.75" customHeight="1">
      <c r="E20" s="9"/>
    </row>
    <row r="21" ht="15.75" customHeight="1">
      <c r="A21" s="6" t="s">
        <v>24</v>
      </c>
    </row>
    <row r="22" ht="15.75" customHeight="1">
      <c r="A22" s="4" t="s">
        <v>25</v>
      </c>
      <c r="B22" s="4" t="s">
        <v>26</v>
      </c>
      <c r="C22" s="9">
        <v>20.0</v>
      </c>
      <c r="D22" s="4">
        <v>6.0</v>
      </c>
      <c r="E22" s="9">
        <f t="shared" ref="E22:E23" si="2">C22*D22</f>
        <v>120</v>
      </c>
      <c r="F22" s="14">
        <v>0.0</v>
      </c>
    </row>
    <row r="23" ht="15.75" customHeight="1">
      <c r="A23" s="4" t="s">
        <v>27</v>
      </c>
      <c r="B23" s="4" t="s">
        <v>28</v>
      </c>
      <c r="C23" s="9">
        <v>5.0</v>
      </c>
      <c r="D23" s="4">
        <v>3.0</v>
      </c>
      <c r="E23" s="9">
        <f t="shared" si="2"/>
        <v>15</v>
      </c>
      <c r="F23" s="14">
        <v>0.0</v>
      </c>
    </row>
    <row r="24" ht="15.75" customHeight="1">
      <c r="C24" s="2" t="s">
        <v>21</v>
      </c>
      <c r="D24" s="15"/>
      <c r="E24" s="16">
        <f>E22+E23</f>
        <v>135</v>
      </c>
      <c r="F24" s="14">
        <v>0.0</v>
      </c>
    </row>
    <row r="25" ht="15.75" customHeight="1">
      <c r="C25" s="2" t="s">
        <v>22</v>
      </c>
      <c r="D25" s="15"/>
      <c r="E25" s="2"/>
    </row>
    <row r="26" ht="15.75" customHeight="1">
      <c r="C26" s="2" t="s">
        <v>23</v>
      </c>
      <c r="D26" s="15"/>
      <c r="E26" s="16">
        <f>E24+E25</f>
        <v>135</v>
      </c>
      <c r="F26" s="10">
        <v>0.0</v>
      </c>
    </row>
    <row r="27" ht="15.75" customHeight="1"/>
    <row r="28" ht="15.75" customHeight="1">
      <c r="A28" s="6" t="s">
        <v>29</v>
      </c>
    </row>
    <row r="29" ht="15.75" customHeight="1">
      <c r="A29" s="4" t="s">
        <v>30</v>
      </c>
      <c r="B29" s="4" t="s">
        <v>31</v>
      </c>
      <c r="C29" s="9">
        <v>2.99</v>
      </c>
      <c r="D29" s="4">
        <v>10.0</v>
      </c>
      <c r="E29" s="9">
        <f t="shared" ref="E29:E37" si="3">D29*C29</f>
        <v>29.9</v>
      </c>
    </row>
    <row r="30" ht="15.75" customHeight="1">
      <c r="A30" s="4" t="s">
        <v>32</v>
      </c>
      <c r="C30" s="9">
        <v>4.99</v>
      </c>
      <c r="D30" s="4">
        <v>10.0</v>
      </c>
      <c r="E30" s="9">
        <f t="shared" si="3"/>
        <v>49.9</v>
      </c>
    </row>
    <row r="31" ht="15.75" customHeight="1">
      <c r="A31" s="4" t="s">
        <v>33</v>
      </c>
      <c r="C31" s="9">
        <v>4.99</v>
      </c>
      <c r="D31" s="4">
        <v>8.0</v>
      </c>
      <c r="E31" s="9">
        <f t="shared" si="3"/>
        <v>39.92</v>
      </c>
    </row>
    <row r="32" ht="15.75" customHeight="1">
      <c r="A32" s="4" t="s">
        <v>34</v>
      </c>
      <c r="C32" s="9">
        <v>5.99</v>
      </c>
      <c r="D32" s="4">
        <v>8.0</v>
      </c>
      <c r="E32" s="9">
        <f t="shared" si="3"/>
        <v>47.92</v>
      </c>
    </row>
    <row r="33" ht="15.75" customHeight="1">
      <c r="A33" s="4" t="s">
        <v>35</v>
      </c>
      <c r="C33" s="9">
        <v>4.99</v>
      </c>
      <c r="D33" s="4">
        <v>6.0</v>
      </c>
      <c r="E33" s="9">
        <f t="shared" si="3"/>
        <v>29.94</v>
      </c>
    </row>
    <row r="34" ht="15.75" customHeight="1">
      <c r="A34" s="4" t="s">
        <v>36</v>
      </c>
      <c r="C34" s="9">
        <v>1.29</v>
      </c>
      <c r="D34" s="4">
        <v>8.0</v>
      </c>
      <c r="E34" s="9">
        <f t="shared" si="3"/>
        <v>10.32</v>
      </c>
    </row>
    <row r="35" ht="15.75" customHeight="1">
      <c r="A35" s="4" t="s">
        <v>37</v>
      </c>
      <c r="C35" s="9">
        <v>3.99</v>
      </c>
      <c r="D35" s="4">
        <v>4.0</v>
      </c>
      <c r="E35" s="9">
        <f t="shared" si="3"/>
        <v>15.96</v>
      </c>
    </row>
    <row r="36" ht="15.75" customHeight="1">
      <c r="A36" s="4" t="s">
        <v>38</v>
      </c>
      <c r="C36" s="17">
        <v>2.79</v>
      </c>
      <c r="D36" s="8">
        <v>2.0</v>
      </c>
      <c r="E36" s="9">
        <f t="shared" si="3"/>
        <v>5.58</v>
      </c>
    </row>
    <row r="37" ht="15.75" customHeight="1">
      <c r="A37" s="4" t="s">
        <v>39</v>
      </c>
      <c r="C37" s="17">
        <v>3.78</v>
      </c>
      <c r="D37" s="8">
        <v>2.0</v>
      </c>
      <c r="E37" s="9">
        <f t="shared" si="3"/>
        <v>7.56</v>
      </c>
    </row>
    <row r="38" ht="15.75" customHeight="1">
      <c r="C38" s="13" t="s">
        <v>21</v>
      </c>
      <c r="D38" s="12"/>
      <c r="E38" s="18">
        <f>SUM(E29:E37)</f>
        <v>237</v>
      </c>
      <c r="F38" s="14">
        <v>237.0</v>
      </c>
    </row>
    <row r="39" ht="15.75" customHeight="1">
      <c r="C39" s="13" t="s">
        <v>22</v>
      </c>
      <c r="D39" s="12"/>
      <c r="E39" s="13"/>
    </row>
    <row r="40" ht="15.75" customHeight="1">
      <c r="C40" s="13" t="s">
        <v>23</v>
      </c>
      <c r="D40" s="12"/>
      <c r="E40" s="18">
        <f>E38</f>
        <v>237</v>
      </c>
      <c r="F40" s="10">
        <v>237.0</v>
      </c>
    </row>
    <row r="41" ht="15.75" customHeight="1"/>
    <row r="42" ht="15.75" customHeight="1">
      <c r="A42" s="6" t="s">
        <v>40</v>
      </c>
      <c r="B42" s="6" t="s">
        <v>41</v>
      </c>
    </row>
    <row r="43" ht="15.75" customHeight="1">
      <c r="A43" s="4" t="s">
        <v>42</v>
      </c>
      <c r="B43" s="4" t="s">
        <v>43</v>
      </c>
      <c r="C43" s="9">
        <v>10.29</v>
      </c>
      <c r="D43" s="4">
        <v>1.0</v>
      </c>
      <c r="E43" s="9">
        <f t="shared" ref="E43:E45" si="4">D43*C43</f>
        <v>10.29</v>
      </c>
    </row>
    <row r="44" ht="15.75" customHeight="1">
      <c r="A44" s="4" t="s">
        <v>44</v>
      </c>
      <c r="C44" s="9">
        <v>14.99</v>
      </c>
      <c r="D44" s="4">
        <v>1.0</v>
      </c>
      <c r="E44" s="9">
        <f t="shared" si="4"/>
        <v>14.99</v>
      </c>
    </row>
    <row r="45" ht="15.75" customHeight="1">
      <c r="A45" s="8" t="s">
        <v>45</v>
      </c>
      <c r="B45" s="8"/>
      <c r="C45" s="19">
        <v>20.49</v>
      </c>
      <c r="D45" s="20">
        <v>1.0</v>
      </c>
      <c r="E45" s="9">
        <f t="shared" si="4"/>
        <v>20.49</v>
      </c>
    </row>
    <row r="46" ht="15.75" customHeight="1">
      <c r="A46" s="8" t="s">
        <v>46</v>
      </c>
      <c r="B46" s="8"/>
      <c r="C46" s="19">
        <v>300.0</v>
      </c>
      <c r="D46" s="20">
        <v>4.0</v>
      </c>
      <c r="E46" s="19">
        <v>1200.0</v>
      </c>
    </row>
    <row r="47" ht="15.75" customHeight="1">
      <c r="A47" s="8" t="s">
        <v>47</v>
      </c>
      <c r="B47" s="8"/>
      <c r="C47" s="19">
        <v>0.0</v>
      </c>
      <c r="D47" s="20">
        <v>5.0</v>
      </c>
      <c r="E47" s="19">
        <v>0.0</v>
      </c>
    </row>
    <row r="48" ht="15.75" customHeight="1">
      <c r="C48" s="2" t="s">
        <v>21</v>
      </c>
      <c r="D48" s="15"/>
      <c r="E48" s="16">
        <f>SUM(E43:E47)</f>
        <v>1245.77</v>
      </c>
      <c r="F48" s="5" t="s">
        <v>48</v>
      </c>
    </row>
    <row r="49" ht="15.75" customHeight="1">
      <c r="C49" s="2" t="s">
        <v>22</v>
      </c>
      <c r="D49" s="15"/>
      <c r="E49" s="15"/>
      <c r="F49" s="21"/>
    </row>
    <row r="50" ht="15.75" customHeight="1">
      <c r="C50" s="2" t="s">
        <v>23</v>
      </c>
      <c r="D50" s="15"/>
      <c r="E50" s="16">
        <f>E48</f>
        <v>1245.77</v>
      </c>
      <c r="F50" s="5" t="s">
        <v>48</v>
      </c>
    </row>
    <row r="51" ht="15.75" customHeight="1">
      <c r="A51" s="6" t="s">
        <v>49</v>
      </c>
    </row>
    <row r="52" ht="15.75" customHeight="1">
      <c r="A52" s="6" t="s">
        <v>50</v>
      </c>
      <c r="B52" s="15"/>
      <c r="C52" s="15"/>
      <c r="D52" s="15"/>
      <c r="E52" s="22">
        <f>SUM(E46,E23,E36:E37)</f>
        <v>1228.14</v>
      </c>
      <c r="F52" s="23">
        <v>13.14</v>
      </c>
    </row>
    <row r="53" ht="15.75" customHeight="1">
      <c r="A53" s="6" t="s">
        <v>51</v>
      </c>
      <c r="B53" s="15"/>
      <c r="C53" s="15"/>
      <c r="D53" s="15"/>
      <c r="E53" s="22">
        <f>SUM(E43:E45,E38,E22,E17)</f>
        <v>496.13</v>
      </c>
      <c r="F53" s="22">
        <f>sum(E29:E35)</f>
        <v>223.86</v>
      </c>
    </row>
    <row r="54" ht="15.75" customHeight="1">
      <c r="A54" s="6" t="s">
        <v>52</v>
      </c>
      <c r="B54" s="15"/>
      <c r="C54" s="15"/>
      <c r="D54" s="15"/>
      <c r="E54" s="24">
        <v>0.4</v>
      </c>
      <c r="F54" s="25">
        <v>0.9446</v>
      </c>
    </row>
    <row r="55" ht="15.75" customHeight="1">
      <c r="A55" s="6" t="s">
        <v>53</v>
      </c>
      <c r="B55" s="15"/>
      <c r="C55" s="15"/>
      <c r="D55" s="15"/>
      <c r="E55" s="22">
        <f>SUM(E52,E53)</f>
        <v>1724.27</v>
      </c>
      <c r="F55" s="23">
        <v>237.0</v>
      </c>
    </row>
    <row r="56" ht="15.75" customHeight="1">
      <c r="A56" s="6" t="s">
        <v>54</v>
      </c>
      <c r="B56" s="15"/>
      <c r="C56" s="15"/>
      <c r="D56" s="15"/>
      <c r="E56" s="6">
        <v>0.0</v>
      </c>
      <c r="F56" s="26">
        <v>0.0</v>
      </c>
    </row>
    <row r="57" ht="15.75" customHeight="1">
      <c r="A57" s="6" t="s">
        <v>55</v>
      </c>
      <c r="B57" s="15"/>
      <c r="C57" s="15"/>
      <c r="D57" s="15"/>
      <c r="E57" s="22">
        <f>E55+E56</f>
        <v>1724.27</v>
      </c>
      <c r="F57" s="23">
        <v>237.0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5">
    <mergeCell ref="A8:B8"/>
    <mergeCell ref="A21:B21"/>
    <mergeCell ref="A28:B28"/>
    <mergeCell ref="B42:F42"/>
    <mergeCell ref="A1:B1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